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D14" i="1"/>
  <c r="D5" i="1" s="1"/>
  <c r="G5" i="1" s="1"/>
  <c r="C14" i="1"/>
  <c r="D4" i="1" s="1"/>
  <c r="G4" i="1" s="1"/>
  <c r="D18" i="1"/>
  <c r="E18" i="1"/>
  <c r="C18" i="1"/>
  <c r="D12" i="1"/>
  <c r="E12" i="1"/>
  <c r="E14" i="1" s="1"/>
  <c r="D6" i="1" s="1"/>
  <c r="G6" i="1" s="1"/>
  <c r="C12" i="1"/>
  <c r="F17" i="1"/>
  <c r="F18" i="1" s="1"/>
  <c r="F19" i="1" s="1"/>
  <c r="F11" i="1"/>
  <c r="F10" i="1"/>
  <c r="C19" i="1" l="1"/>
  <c r="F4" i="1" s="1"/>
  <c r="E19" i="1"/>
  <c r="F6" i="1" s="1"/>
  <c r="H6" i="1" s="1"/>
  <c r="D19" i="1"/>
  <c r="F5" i="1" s="1"/>
  <c r="H5" i="1" s="1"/>
  <c r="F12" i="1"/>
  <c r="F13" i="1" s="1"/>
  <c r="F7" i="1" l="1"/>
  <c r="H4" i="1"/>
  <c r="H7" i="1" s="1"/>
  <c r="F14" i="1"/>
  <c r="D7" i="1" s="1"/>
  <c r="G7" i="1" s="1"/>
  <c r="E13" i="1"/>
  <c r="C6" i="1" s="1"/>
  <c r="E6" i="1" s="1"/>
  <c r="D13" i="1"/>
  <c r="C5" i="1" s="1"/>
  <c r="E5" i="1" s="1"/>
  <c r="C13" i="1"/>
  <c r="C4" i="1" s="1"/>
  <c r="C7" i="1" l="1"/>
  <c r="E4" i="1"/>
</calcChain>
</file>

<file path=xl/sharedStrings.xml><?xml version="1.0" encoding="utf-8"?>
<sst xmlns="http://schemas.openxmlformats.org/spreadsheetml/2006/main" count="30" uniqueCount="25">
  <si>
    <t>№</t>
  </si>
  <si>
    <t>Направление деятельности / номенклатурная группа</t>
  </si>
  <si>
    <t>итого</t>
  </si>
  <si>
    <t>Рентабельность отчетного периода (ассортимент фактический)</t>
  </si>
  <si>
    <t>Рентабельность отчетного периода (ассортимент прошлого периода)</t>
  </si>
  <si>
    <t>Группа 1 (Электроинструменты)</t>
  </si>
  <si>
    <t>Группа 2 (Розничные продажи - офис)</t>
  </si>
  <si>
    <t>Группа 3 (Оптовые продажи)</t>
  </si>
  <si>
    <t>Исходные данные из отчета "Финансовые результаты"</t>
  </si>
  <si>
    <t>Прибыль</t>
  </si>
  <si>
    <t>Группа 1</t>
  </si>
  <si>
    <t>Группа 2</t>
  </si>
  <si>
    <t>Группа 3</t>
  </si>
  <si>
    <t>Итого</t>
  </si>
  <si>
    <t>Полная себестоимость (расходы)</t>
  </si>
  <si>
    <t>Показатели 2020 года.</t>
  </si>
  <si>
    <t>Показатели 2019 года.</t>
  </si>
  <si>
    <t>Выручка.</t>
  </si>
  <si>
    <t>Удельный вес выручки по направления деятельности.</t>
  </si>
  <si>
    <t>Рентабельность отчетная</t>
  </si>
  <si>
    <t>Рентабельность продаж по группам (направлениям деятельности) = Прибыль / Выручка от реализации</t>
  </si>
  <si>
    <t>Коэффициент (гр.3*гр.4) / 100</t>
  </si>
  <si>
    <t>Коэффициент (гр.6*гр.7) / 100</t>
  </si>
  <si>
    <t>уд.вес. (%) 2020 год</t>
  </si>
  <si>
    <t>уд. вес. (%)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</si>
</sst>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/>
    <xf numFmtId="0" fontId="0" fillId="4" borderId="1" xfId="0" applyFill="1" applyBorder="1"/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4" borderId="1" xfId="0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4" xfId="0" applyFill="1" applyBorder="1"/>
    <xf numFmtId="0" fontId="0" fillId="4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2" fontId="0" fillId="4" borderId="5" xfId="0" applyNumberFormat="1" applyFill="1" applyBorder="1" applyAlignment="1">
      <alignment horizontal="center"/>
    </xf>
    <xf numFmtId="2" fontId="0" fillId="4" borderId="6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0" fontId="0" fillId="4" borderId="8" xfId="0" applyFill="1" applyBorder="1"/>
    <xf numFmtId="0" fontId="0" fillId="3" borderId="3" xfId="0" applyFill="1" applyBorder="1"/>
    <xf numFmtId="2" fontId="0" fillId="4" borderId="9" xfId="0" applyNumberFormat="1" applyFill="1" applyBorder="1" applyAlignment="1">
      <alignment horizontal="center"/>
    </xf>
    <xf numFmtId="0" fontId="0" fillId="4" borderId="1" xfId="0" applyFill="1" applyBorder="1" applyAlignment="1">
      <alignment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zoomScale="120" zoomScaleNormal="120" workbookViewId="0">
      <selection activeCell="G16" sqref="G16"/>
    </sheetView>
  </sheetViews>
  <sheetFormatPr defaultRowHeight="15" x14ac:dyDescent="0.25"/>
  <cols>
    <col min="2" max="2" width="50.5703125" customWidth="1"/>
    <col min="3" max="3" width="14.7109375" customWidth="1"/>
    <col min="4" max="4" width="16.140625" customWidth="1"/>
    <col min="5" max="5" width="16.85546875" customWidth="1"/>
    <col min="6" max="6" width="14.5703125" customWidth="1"/>
    <col min="7" max="7" width="15.85546875" customWidth="1"/>
    <col min="8" max="8" width="17.7109375" customWidth="1"/>
  </cols>
  <sheetData>
    <row r="1" spans="1:8" ht="34.5" customHeight="1" x14ac:dyDescent="0.25">
      <c r="A1" s="7" t="s">
        <v>0</v>
      </c>
      <c r="B1" s="7" t="s">
        <v>1</v>
      </c>
      <c r="C1" s="2" t="s">
        <v>3</v>
      </c>
      <c r="D1" s="2"/>
      <c r="E1" s="2"/>
      <c r="F1" s="2" t="s">
        <v>4</v>
      </c>
      <c r="G1" s="2"/>
      <c r="H1" s="2"/>
    </row>
    <row r="2" spans="1:8" ht="41.25" customHeight="1" x14ac:dyDescent="0.25">
      <c r="A2" s="8"/>
      <c r="B2" s="8"/>
      <c r="C2" s="6" t="s">
        <v>23</v>
      </c>
      <c r="D2" s="6" t="s">
        <v>19</v>
      </c>
      <c r="E2" s="6" t="s">
        <v>21</v>
      </c>
      <c r="F2" s="6" t="s">
        <v>24</v>
      </c>
      <c r="G2" s="6" t="s">
        <v>19</v>
      </c>
      <c r="H2" s="6" t="s">
        <v>22</v>
      </c>
    </row>
    <row r="3" spans="1:8" ht="12" customHeight="1" x14ac:dyDescent="0.25">
      <c r="A3" s="26">
        <v>1</v>
      </c>
      <c r="B3" s="26">
        <v>2</v>
      </c>
      <c r="C3" s="26">
        <v>3</v>
      </c>
      <c r="D3" s="26">
        <v>4</v>
      </c>
      <c r="E3" s="26">
        <v>5</v>
      </c>
      <c r="F3" s="26">
        <v>6</v>
      </c>
      <c r="G3" s="26">
        <v>7</v>
      </c>
      <c r="H3" s="26">
        <v>8</v>
      </c>
    </row>
    <row r="4" spans="1:8" x14ac:dyDescent="0.25">
      <c r="A4" s="1">
        <v>1</v>
      </c>
      <c r="B4" s="5" t="s">
        <v>5</v>
      </c>
      <c r="C4" s="11">
        <f>C13</f>
        <v>62.226827430293895</v>
      </c>
      <c r="D4" s="11">
        <f>C14</f>
        <v>49.197699061459275</v>
      </c>
      <c r="E4" s="11">
        <f>(C4*D4)/100</f>
        <v>30.614167294649583</v>
      </c>
      <c r="F4" s="11">
        <f>C19</f>
        <v>41.965199590583417</v>
      </c>
      <c r="G4" s="11">
        <f>D4</f>
        <v>49.197699061459275</v>
      </c>
      <c r="H4" s="11">
        <f>(F4*G4)/100</f>
        <v>20.645912605115967</v>
      </c>
    </row>
    <row r="5" spans="1:8" x14ac:dyDescent="0.25">
      <c r="A5" s="1">
        <v>2</v>
      </c>
      <c r="B5" s="5" t="s">
        <v>6</v>
      </c>
      <c r="C5" s="11">
        <f>D13</f>
        <v>23.558779201205727</v>
      </c>
      <c r="D5" s="11">
        <f>D14</f>
        <v>49.180327868852459</v>
      </c>
      <c r="E5" s="11">
        <f t="shared" ref="E5:E6" si="0">(C5*D5)/100</f>
        <v>11.586284853051998</v>
      </c>
      <c r="F5" s="11">
        <f>D19</f>
        <v>34.390992835209829</v>
      </c>
      <c r="G5" s="11">
        <f>D5</f>
        <v>49.180327868852459</v>
      </c>
      <c r="H5" s="11">
        <f t="shared" ref="H5:H6" si="1">(F5*G5)/100</f>
        <v>16.913603033709752</v>
      </c>
    </row>
    <row r="6" spans="1:8" x14ac:dyDescent="0.25">
      <c r="A6" s="1">
        <v>3</v>
      </c>
      <c r="B6" s="5" t="s">
        <v>7</v>
      </c>
      <c r="C6" s="11">
        <f>E13</f>
        <v>14.214393368500378</v>
      </c>
      <c r="D6" s="11">
        <f>E14</f>
        <v>49.039098740888001</v>
      </c>
      <c r="E6" s="11">
        <f t="shared" si="0"/>
        <v>6.9706103993971364</v>
      </c>
      <c r="F6" s="11">
        <f>E19</f>
        <v>13.408393039918117</v>
      </c>
      <c r="G6" s="11">
        <f>D6</f>
        <v>49.039098740888001</v>
      </c>
      <c r="H6" s="11">
        <f t="shared" si="1"/>
        <v>6.5753551024118</v>
      </c>
    </row>
    <row r="7" spans="1:8" x14ac:dyDescent="0.25">
      <c r="A7" s="3" t="s">
        <v>2</v>
      </c>
      <c r="B7" s="4"/>
      <c r="C7" s="25">
        <f>SUM(C4:C6)</f>
        <v>100</v>
      </c>
      <c r="D7" s="25">
        <f>F14</f>
        <v>49.171062547098721</v>
      </c>
      <c r="E7" s="27">
        <f>SUM(E4:E6)</f>
        <v>49.171062547098721</v>
      </c>
      <c r="F7" s="25">
        <f>SUM(F4:F6)</f>
        <v>89.764585465711349</v>
      </c>
      <c r="G7" s="25">
        <f>D7</f>
        <v>49.171062547098721</v>
      </c>
      <c r="H7" s="27">
        <f>SUM(H4:H6)</f>
        <v>44.134870741237513</v>
      </c>
    </row>
    <row r="8" spans="1:8" x14ac:dyDescent="0.25">
      <c r="A8" s="9" t="s">
        <v>8</v>
      </c>
      <c r="B8" s="9"/>
      <c r="C8" s="9"/>
      <c r="D8" s="9"/>
      <c r="E8" s="9"/>
      <c r="F8" s="9"/>
      <c r="G8" s="9"/>
      <c r="H8" s="9"/>
    </row>
    <row r="9" spans="1:8" x14ac:dyDescent="0.25">
      <c r="A9" s="1"/>
      <c r="B9" s="12" t="s">
        <v>15</v>
      </c>
      <c r="C9" s="12" t="s">
        <v>10</v>
      </c>
      <c r="D9" s="12" t="s">
        <v>11</v>
      </c>
      <c r="E9" s="12" t="s">
        <v>12</v>
      </c>
      <c r="F9" s="12" t="s">
        <v>13</v>
      </c>
    </row>
    <row r="10" spans="1:8" x14ac:dyDescent="0.25">
      <c r="A10" s="1">
        <v>1</v>
      </c>
      <c r="B10" s="5" t="s">
        <v>9</v>
      </c>
      <c r="C10" s="10">
        <v>3250</v>
      </c>
      <c r="D10" s="10">
        <v>1230</v>
      </c>
      <c r="E10" s="10">
        <v>740</v>
      </c>
      <c r="F10" s="10">
        <f>SUM(C10:E10)</f>
        <v>5220</v>
      </c>
    </row>
    <row r="11" spans="1:8" x14ac:dyDescent="0.25">
      <c r="A11" s="1">
        <v>2</v>
      </c>
      <c r="B11" s="5" t="s">
        <v>14</v>
      </c>
      <c r="C11" s="10">
        <v>3356</v>
      </c>
      <c r="D11" s="10">
        <v>1271</v>
      </c>
      <c r="E11" s="10">
        <v>769</v>
      </c>
      <c r="F11" s="10">
        <f>SUM(C11:E11)</f>
        <v>5396</v>
      </c>
    </row>
    <row r="12" spans="1:8" ht="15.75" thickBot="1" x14ac:dyDescent="0.3">
      <c r="A12" s="1">
        <v>3</v>
      </c>
      <c r="B12" s="5" t="s">
        <v>17</v>
      </c>
      <c r="C12" s="14">
        <f>C10+C11</f>
        <v>6606</v>
      </c>
      <c r="D12" s="14">
        <f>D10+D11</f>
        <v>2501</v>
      </c>
      <c r="E12" s="14">
        <f>E10+E11</f>
        <v>1509</v>
      </c>
      <c r="F12" s="14">
        <f>F10+F11</f>
        <v>10616</v>
      </c>
    </row>
    <row r="13" spans="1:8" ht="15.75" thickBot="1" x14ac:dyDescent="0.3">
      <c r="A13" s="23">
        <v>4</v>
      </c>
      <c r="B13" s="19" t="s">
        <v>18</v>
      </c>
      <c r="C13" s="16">
        <f>C12/$F$12*100</f>
        <v>62.226827430293895</v>
      </c>
      <c r="D13" s="17">
        <f t="shared" ref="D13:F13" si="2">D12/$F$12*100</f>
        <v>23.558779201205727</v>
      </c>
      <c r="E13" s="17">
        <f t="shared" si="2"/>
        <v>14.214393368500378</v>
      </c>
      <c r="F13" s="18">
        <f t="shared" si="2"/>
        <v>100</v>
      </c>
    </row>
    <row r="14" spans="1:8" ht="30" x14ac:dyDescent="0.25">
      <c r="A14" s="1">
        <v>5</v>
      </c>
      <c r="B14" s="22" t="s">
        <v>20</v>
      </c>
      <c r="C14" s="21">
        <f>C10/C12*100</f>
        <v>49.197699061459275</v>
      </c>
      <c r="D14" s="21">
        <f t="shared" ref="D14:F14" si="3">D10/D12*100</f>
        <v>49.180327868852459</v>
      </c>
      <c r="E14" s="21">
        <f t="shared" si="3"/>
        <v>49.039098740888001</v>
      </c>
      <c r="F14" s="21">
        <f t="shared" si="3"/>
        <v>49.171062547098721</v>
      </c>
    </row>
    <row r="15" spans="1:8" x14ac:dyDescent="0.25">
      <c r="A15" s="24"/>
      <c r="B15" s="20" t="s">
        <v>16</v>
      </c>
      <c r="C15" s="15"/>
      <c r="D15" s="15"/>
      <c r="E15" s="15"/>
      <c r="F15" s="15"/>
    </row>
    <row r="16" spans="1:8" x14ac:dyDescent="0.25">
      <c r="A16" s="1">
        <v>1</v>
      </c>
      <c r="B16" s="5" t="s">
        <v>9</v>
      </c>
      <c r="C16" s="10">
        <v>1750</v>
      </c>
      <c r="D16" s="10">
        <v>1580</v>
      </c>
      <c r="E16" s="10">
        <v>620</v>
      </c>
      <c r="F16" s="10">
        <v>4950</v>
      </c>
    </row>
    <row r="17" spans="1:6" x14ac:dyDescent="0.25">
      <c r="A17" s="1">
        <v>2</v>
      </c>
      <c r="B17" s="5" t="s">
        <v>14</v>
      </c>
      <c r="C17" s="10">
        <v>2350</v>
      </c>
      <c r="D17" s="10">
        <v>1780</v>
      </c>
      <c r="E17" s="10">
        <v>690</v>
      </c>
      <c r="F17" s="10">
        <f>SUM(C17:E17)</f>
        <v>4820</v>
      </c>
    </row>
    <row r="18" spans="1:6" ht="15.75" thickBot="1" x14ac:dyDescent="0.3">
      <c r="A18" s="1">
        <v>3</v>
      </c>
      <c r="B18" s="5" t="s">
        <v>17</v>
      </c>
      <c r="C18" s="14">
        <f>C16+C17</f>
        <v>4100</v>
      </c>
      <c r="D18" s="14">
        <f>D16+D17</f>
        <v>3360</v>
      </c>
      <c r="E18" s="14">
        <f>E16+E17</f>
        <v>1310</v>
      </c>
      <c r="F18" s="14">
        <f>F16+F17</f>
        <v>9770</v>
      </c>
    </row>
    <row r="19" spans="1:6" ht="15.75" thickBot="1" x14ac:dyDescent="0.3">
      <c r="A19" s="1">
        <v>4</v>
      </c>
      <c r="B19" s="13" t="s">
        <v>18</v>
      </c>
      <c r="C19" s="16">
        <f>C18/$F$18*100</f>
        <v>41.965199590583417</v>
      </c>
      <c r="D19" s="17">
        <f t="shared" ref="D19:F19" si="4">D18/$F$18*100</f>
        <v>34.390992835209829</v>
      </c>
      <c r="E19" s="17">
        <f t="shared" si="4"/>
        <v>13.408393039918117</v>
      </c>
      <c r="F19" s="18">
        <f t="shared" si="4"/>
        <v>100</v>
      </c>
    </row>
  </sheetData>
  <mergeCells count="5">
    <mergeCell ref="C1:E1"/>
    <mergeCell ref="F1:H1"/>
    <mergeCell ref="A1:A2"/>
    <mergeCell ref="B1:B2"/>
    <mergeCell ref="A8:H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2021-02-02T10:26:25Z</dcterms:modified>
</cp:coreProperties>
</file>